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145" activeTab="1"/>
  </bookViews>
  <sheets>
    <sheet name="List of applic. approved" sheetId="1" r:id="rId1"/>
    <sheet name="List of approved applic." sheetId="2" r:id="rId2"/>
  </sheets>
  <definedNames>
    <definedName name="_Hlk219717127" localSheetId="0">'List of applic. approved'!$A$22</definedName>
    <definedName name="_Hlk219717127" localSheetId="1">'List of approved applic.'!$A$27</definedName>
    <definedName name="_xlnm.Print_Area" localSheetId="0">'List of applic. approved'!$A$2:$K$38</definedName>
    <definedName name="_xlnm.Print_Area" localSheetId="1">'List of approved applic.'!$A$2:$K$51</definedName>
  </definedNames>
  <calcPr fullCalcOnLoad="1"/>
</workbook>
</file>

<file path=xl/sharedStrings.xml><?xml version="1.0" encoding="utf-8"?>
<sst xmlns="http://schemas.openxmlformats.org/spreadsheetml/2006/main" count="227" uniqueCount="163">
  <si>
    <t>CBC ROC code</t>
  </si>
  <si>
    <t>Priority Axis 1 - Accessibility</t>
  </si>
  <si>
    <t>Key area of intervention - 1.1</t>
  </si>
  <si>
    <t>Key area of intervention 2.1 </t>
  </si>
  <si>
    <t>Total Key area of intervention 2.1</t>
  </si>
  <si>
    <t>Key area of intervention 2.2 </t>
  </si>
  <si>
    <t>Total Key area of intervention 2.2</t>
  </si>
  <si>
    <t>Priority axis 3 - Economic and social development </t>
  </si>
  <si>
    <t>Key area of intervention 3.1 </t>
  </si>
  <si>
    <t>Total Key area of intervention 3.1</t>
  </si>
  <si>
    <t>Key area of intervention - 3.2 </t>
  </si>
  <si>
    <t>-</t>
  </si>
  <si>
    <t>Total Key area of intervention 3.2</t>
  </si>
  <si>
    <t>Key area of intervention - 3.3 </t>
  </si>
  <si>
    <t>Total Key area of intervention 3.3</t>
  </si>
  <si>
    <t>Applicant 
(Lead partner)</t>
  </si>
  <si>
    <t>Community Funding ERDF (euro)</t>
  </si>
  <si>
    <t>General total Priority Axis 1</t>
  </si>
  <si>
    <t>General total Priority Axis 2</t>
  </si>
  <si>
    <t>General total Priority Axis 3</t>
  </si>
  <si>
    <t>Own contribution (euro)</t>
  </si>
  <si>
    <t>National public funding 
(euro)</t>
  </si>
  <si>
    <t>GENERAL TOTAL (Priority axis 1+ Priority axis 2 + Priority axis 3)</t>
  </si>
  <si>
    <t>Average score</t>
  </si>
  <si>
    <t>Ranking</t>
  </si>
  <si>
    <t>Romanian</t>
  </si>
  <si>
    <t>partners</t>
  </si>
  <si>
    <t>Bulgarian</t>
  </si>
  <si>
    <t>*Further budget adjustments can be made by the Managing Authority during the contracting phase</t>
  </si>
  <si>
    <t>Approved budget*</t>
  </si>
  <si>
    <t>Application title</t>
  </si>
  <si>
    <t>2(1I)-2.2-1</t>
  </si>
  <si>
    <t>National Institute of Research and Development for earth Physics</t>
  </si>
  <si>
    <t>Danube Cross-border system for Earthquakes Alert</t>
  </si>
  <si>
    <t>2(1I)-2.2-2</t>
  </si>
  <si>
    <t>Calarasi Health Insurance Fund</t>
  </si>
  <si>
    <t>Health without borders</t>
  </si>
  <si>
    <t>88.00</t>
  </si>
  <si>
    <t>87.00</t>
  </si>
  <si>
    <t>2(1I)-3.1-3</t>
  </si>
  <si>
    <t>National Institute of Research and Development for Biological Sciences</t>
  </si>
  <si>
    <t>MedPlaNet - medical plant network enhancement of the comparative advantage of Calarasi Silistra cross-border area for sustainable development</t>
  </si>
  <si>
    <t>2(1I)-3.1-2</t>
  </si>
  <si>
    <t>Chamber of Commerce and Industry Vratsa</t>
  </si>
  <si>
    <t>Business support centres - the shortcut of cross-border cooperation</t>
  </si>
  <si>
    <t>2(1I)-3.3-1</t>
  </si>
  <si>
    <t>Municipality of Tsenovo</t>
  </si>
  <si>
    <t>Cross border initiative for cooperation  between public schools from two municipalities in region Ruse - Giurgiu in creating  sustainable partner relations for extracurricular activities with accent on sport and leisure of students from public schools</t>
  </si>
  <si>
    <t>2(1I)-3.3-2</t>
  </si>
  <si>
    <t>ROMANIAN ASSOCIATION FOR COMMUNITY DEVELOPMENT - CRAIOVA BRANCH</t>
  </si>
  <si>
    <t>DiscoverDiversity - multiculturality in European context</t>
  </si>
  <si>
    <t>85.00</t>
  </si>
  <si>
    <t>Project’s eligible aggregate value 
(euro)</t>
  </si>
  <si>
    <t>1.Oltenia Dolj County Inspectorate for emergency Situations,
2.The Foundation for Democracy, Culture and Liberty, Calarasi Branch</t>
  </si>
  <si>
    <t>1.Geophysical Institute of Bulgarian Academy of Sciences, 
2.Association of the Danube River Municipality Danube</t>
  </si>
  <si>
    <t>Silistra Regional Administration</t>
  </si>
  <si>
    <t>_</t>
  </si>
  <si>
    <t>1.National Institute for Chemical-Pharmaceutical Research and Development, 
2.National Institute of Research Development for Machine and Instalation Designed to Agricultural and Food Industry</t>
  </si>
  <si>
    <t>1.Alliance for Regional and Civil Initiatives(ARCI)-Silistra, 
2.Foundation New Century</t>
  </si>
  <si>
    <t>Federation of Employers in Oltenia Region</t>
  </si>
  <si>
    <t>Local Council of Kumana</t>
  </si>
  <si>
    <t>Wallachians Association from Bulgaria</t>
  </si>
  <si>
    <r>
      <t>Key area of intervention - 1.2</t>
    </r>
    <r>
      <rPr>
        <sz val="10"/>
        <color indexed="8"/>
        <rFont val="Trebuchet MS"/>
        <family val="2"/>
      </rPr>
      <t> </t>
    </r>
  </si>
  <si>
    <t>Annex 1 to the JSC Decision no. 4/15.12.2009 - List of applications approved 
Intermediary deadline  31 March 2009</t>
  </si>
  <si>
    <t>Annex 1 to the JSC Decision no.3/15.12.2009 - List of applications approved</t>
  </si>
  <si>
    <t>Project’s aggregate value 
(euro)</t>
  </si>
  <si>
    <t>2-1.1-1</t>
  </si>
  <si>
    <t>Waterway infrastructure development and equipment (W.I.D.E.) - Platform for the transport network in Turnu Magurele - Nikopole cross border area</t>
  </si>
  <si>
    <t>Turnu Magurele Local Council</t>
  </si>
  <si>
    <t>Nikopole Municipality</t>
  </si>
  <si>
    <t>Total Key area of intervention 1.1</t>
  </si>
  <si>
    <t>2-1.2-1</t>
  </si>
  <si>
    <t>SHAKE HANDS - Getting together into success</t>
  </si>
  <si>
    <t>Initiative for Intercommunity Cooperation and Development - Brebeni-Olt</t>
  </si>
  <si>
    <t>1. Bulgarian Social and Economic Development Association (BSEDA)          2. Stage of the ages - Veliko Tarnovo</t>
  </si>
  <si>
    <t>2-1.2-2</t>
  </si>
  <si>
    <t>European - Jobguide Bulgaria - Romania</t>
  </si>
  <si>
    <t>European Institute Foundation - Pleven</t>
  </si>
  <si>
    <t>Romanian Association for Electronic and Software Industry- Oltenia Subsidiary</t>
  </si>
  <si>
    <t>2-1.2-3</t>
  </si>
  <si>
    <t>The center for consultancy and project management - Europroject</t>
  </si>
  <si>
    <t>Innovative Online Projects Concepts - ProConcept</t>
  </si>
  <si>
    <t>1. CHAMBER OF COMMERCE AND INDUSTRY VRATSA                  2. Ruse Chamber of Commerce and Industry</t>
  </si>
  <si>
    <t>Total Key area of intervention 1.2</t>
  </si>
  <si>
    <t>2-2.1-1</t>
  </si>
  <si>
    <t>Renewable energy sources for electricity in rural Dobrudzha (RES - ERD)</t>
  </si>
  <si>
    <t>Municipality Dobrichka, Dobrich District</t>
  </si>
  <si>
    <t>DELENI LOCAL COUNCIL – Municipality Deleni, Constanta</t>
  </si>
  <si>
    <t xml:space="preserve">1. CHAMBER OF COMMERCE OF DOBRICH                                2.MUNICIPALITY KRUSHARI                              </t>
  </si>
  <si>
    <t>77.00</t>
  </si>
  <si>
    <t xml:space="preserve">2-2.1-5 </t>
  </si>
  <si>
    <t>Cross-border model for nature conservation and sustainable use of the natural resources along the Danube</t>
  </si>
  <si>
    <t>Bulgarian Society for the Protection of Birds</t>
  </si>
  <si>
    <t>1.Romanian Ornithological Society,2.Olt Environmental Protection Agency</t>
  </si>
  <si>
    <t>1.Kozloduy Municipality</t>
  </si>
  <si>
    <t>91.00</t>
  </si>
  <si>
    <t>2-2.2-1</t>
  </si>
  <si>
    <t>Development of GIS infrastructure for joint risk prevention, crisis management and maps and data sharing between the stakeholders at the cross border territory of regions Veliko Tarnovo - Teleorman</t>
  </si>
  <si>
    <t>Regional Administration of Veliko Tarnovo</t>
  </si>
  <si>
    <t>1. Chamber of Commerce, Industry and Agriculture of Teleorman County                                                                      2. City Hall Zimnicea</t>
  </si>
  <si>
    <t>70.00</t>
  </si>
  <si>
    <t>2-3.1-1</t>
  </si>
  <si>
    <t>Creating cross border competitive clusters</t>
  </si>
  <si>
    <t>Dobrich Chamber of Commerce and Industry</t>
  </si>
  <si>
    <t xml:space="preserve">CONSTANTA CHAMBER OF COMMERCE, INDUSTRY, SHIPPING AND AGRICULTURE </t>
  </si>
  <si>
    <t>94.50</t>
  </si>
  <si>
    <t>2-3.1-2</t>
  </si>
  <si>
    <t xml:space="preserve">INNOBRIDGE - Development of a joint model and capacity building of a cross border business innovation network </t>
  </si>
  <si>
    <t>Ruse Chamber of Commerce and Industry</t>
  </si>
  <si>
    <t>Romania-Bulgaria Chamber of Commerce and Industry</t>
  </si>
  <si>
    <t>2-3.1-4</t>
  </si>
  <si>
    <t>Cross border research and statistics center for small and medium sized enterprises - RESCENT</t>
  </si>
  <si>
    <t>1. CHAMBER OF COMMERCE AND INDUSTRY VRATSA                                           2.Ruse Chamber of Commerce and Industry Ruse</t>
  </si>
  <si>
    <t>79.50</t>
  </si>
  <si>
    <t>2-3.1-5</t>
  </si>
  <si>
    <t xml:space="preserve">Information Centers Pleven - Craiova - Olt, bridge between countries </t>
  </si>
  <si>
    <t>Association Euroregion Pleven - Olt, Pleven</t>
  </si>
  <si>
    <t>Romanian Association for Technology Transfer and Innovation Dolj County</t>
  </si>
  <si>
    <t>75.00</t>
  </si>
  <si>
    <t>2-3.1-8</t>
  </si>
  <si>
    <t>Cross border regional innovation strategy: A tale of two regions, one strategy: how to bring research, innovation and industry closer</t>
  </si>
  <si>
    <t>Romanian Association for Techonlogy Transfer and Innovation Craiova</t>
  </si>
  <si>
    <t>Cross Border Association E(quilibrum) Environment Dolj County</t>
  </si>
  <si>
    <t>1. “National Centre for Information Service” – Pleven                           2. Pleven Region Administration</t>
  </si>
  <si>
    <t>90.50</t>
  </si>
  <si>
    <t>2-3.1-9</t>
  </si>
  <si>
    <t>Cross border Regional General Toshevo - Negru Voda - Unknown Tourist Destination</t>
  </si>
  <si>
    <t>General Toshevo Municipality, Dobrich District</t>
  </si>
  <si>
    <t>Local Council of Negru Voda</t>
  </si>
  <si>
    <t>2-3.1-11</t>
  </si>
  <si>
    <t>Cooperation in R&amp;D 7 &amp; Innovation for Economic and Social Development in CBC Area Romania – Bulgaria INNOGATE 21</t>
  </si>
  <si>
    <t>The Foundation for Democracy, Culture and Liberty, Calarasi branch</t>
  </si>
  <si>
    <t>1. The Chamber of Commerce, Industry and Agriculture Calarasi</t>
  </si>
  <si>
    <t>1.Association of the Danube RiverMunicipalities Danube, 2.Association for Cross-Border Cooperation and Development Danube Dobrudja</t>
  </si>
  <si>
    <t>80.00</t>
  </si>
  <si>
    <t>2-3.3-1</t>
  </si>
  <si>
    <t>Cross border cooperation in public administration between the municipalities Razgrad, Bulgaria and Calarasi, Romania</t>
  </si>
  <si>
    <t>Municipality of Razgrad, Razgrad District</t>
  </si>
  <si>
    <t>Municipality of Călăraşi, Romania
Chamber of Commerce and Industry CALARASI</t>
  </si>
  <si>
    <t>92.00</t>
  </si>
  <si>
    <t>2-3.3-3</t>
  </si>
  <si>
    <t>Sport - a tool for upgrading the social and economic cross border cooperation</t>
  </si>
  <si>
    <t>Oltenia Taekwondo Sports Club</t>
  </si>
  <si>
    <t>TT Winter Sports Club Association Olt</t>
  </si>
  <si>
    <t xml:space="preserve">1.  Sports Club in Table Tennis "Danube", Ruse                             2.  SPORTS CLUB “AIKIKEN”
</t>
  </si>
  <si>
    <t>87.50</t>
  </si>
  <si>
    <t>2-3.3-4</t>
  </si>
  <si>
    <t>Caravan of the Health and Education</t>
  </si>
  <si>
    <t>Ovidius University - Constanta , Faculty of Dentistry</t>
  </si>
  <si>
    <t>1. TOPALU LOCAL COUNCIL                                2. Gradistea Local Council – Calarasi County</t>
  </si>
  <si>
    <t>1. General Toshevo Municipality                                      2. TERVEL MUNICIPALITY DOBRICH</t>
  </si>
  <si>
    <t>83.00</t>
  </si>
  <si>
    <t>2-3.3-6</t>
  </si>
  <si>
    <t>Terra common: to improve cohesion of cross border rural areas via culture, crafts and sport exchange</t>
  </si>
  <si>
    <t>Municipality of Ciocanesti, Calarasi</t>
  </si>
  <si>
    <t>Association for Cross-Border Cooperation and Development "Danube Dobrudja" Silistra District</t>
  </si>
  <si>
    <t>85.50</t>
  </si>
  <si>
    <t>2-3.3-7</t>
  </si>
  <si>
    <t>The old cultural tradition and customs - Common features for the new generations</t>
  </si>
  <si>
    <t>Association "Regional partnership for Sustainable Development" Vidin</t>
  </si>
  <si>
    <t>Association of Local Employer of Small and Medium sized Enterprises -Calafat</t>
  </si>
  <si>
    <t>84.00</t>
  </si>
  <si>
    <r>
      <t>Key area of intervention - 1.2</t>
    </r>
    <r>
      <rPr>
        <sz val="9"/>
        <color indexed="8"/>
        <rFont val="Trebuchet MS"/>
        <family val="2"/>
      </rPr>
      <t> </t>
    </r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</si>
</sst>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8]d\ mmmm\ yyyy"/>
    <numFmt numFmtId="185" formatCode="00000"/>
  </numFmts>
  <fonts count="29">
    <font>
      <sz val="11"/>
      <color indexed="8"/>
      <name val="Calibri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sz val="11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sz val="9"/>
      <name val="Trebuchet MS"/>
      <family val="2"/>
    </font>
    <font>
      <b/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1" fillId="21" borderId="11" xfId="0" applyFont="1" applyFill="1" applyBorder="1" applyAlignment="1">
      <alignment horizontal="center" vertical="center" wrapText="1"/>
    </xf>
    <xf numFmtId="0" fontId="1" fillId="21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24" borderId="13" xfId="0" applyNumberFormat="1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4" fontId="1" fillId="14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25" borderId="13" xfId="0" applyNumberFormat="1" applyFont="1" applyFill="1" applyBorder="1" applyAlignment="1">
      <alignment horizontal="center" vertical="center" wrapText="1"/>
    </xf>
    <xf numFmtId="4" fontId="3" fillId="25" borderId="13" xfId="0" applyNumberFormat="1" applyFont="1" applyFill="1" applyBorder="1" applyAlignment="1">
      <alignment horizontal="left" vertical="center" wrapText="1"/>
    </xf>
    <xf numFmtId="49" fontId="3" fillId="25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" fontId="3" fillId="25" borderId="13" xfId="0" applyNumberFormat="1" applyFont="1" applyFill="1" applyBorder="1" applyAlignment="1">
      <alignment vertical="center" wrapText="1"/>
    </xf>
    <xf numFmtId="4" fontId="1" fillId="18" borderId="1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wrapText="1"/>
    </xf>
    <xf numFmtId="0" fontId="23" fillId="21" borderId="10" xfId="0" applyFont="1" applyFill="1" applyBorder="1" applyAlignment="1">
      <alignment horizontal="center" vertical="center" wrapText="1"/>
    </xf>
    <xf numFmtId="0" fontId="23" fillId="21" borderId="11" xfId="0" applyFont="1" applyFill="1" applyBorder="1" applyAlignment="1">
      <alignment horizontal="center" vertical="center" wrapText="1"/>
    </xf>
    <xf numFmtId="0" fontId="23" fillId="21" borderId="1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4" fontId="22" fillId="0" borderId="0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4" fontId="23" fillId="24" borderId="13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4" fontId="24" fillId="6" borderId="13" xfId="0" applyNumberFormat="1" applyFont="1" applyFill="1" applyBorder="1" applyAlignment="1">
      <alignment horizontal="center" vertical="center" wrapText="1"/>
    </xf>
    <xf numFmtId="4" fontId="24" fillId="25" borderId="13" xfId="0" applyNumberFormat="1" applyFont="1" applyFill="1" applyBorder="1" applyAlignment="1">
      <alignment horizontal="center" vertical="center" wrapText="1"/>
    </xf>
    <xf numFmtId="4" fontId="24" fillId="25" borderId="13" xfId="0" applyNumberFormat="1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4" fontId="24" fillId="25" borderId="15" xfId="0" applyNumberFormat="1" applyFont="1" applyFill="1" applyBorder="1" applyAlignment="1">
      <alignment horizontal="left" vertical="center" wrapText="1"/>
    </xf>
    <xf numFmtId="4" fontId="26" fillId="0" borderId="13" xfId="0" applyNumberFormat="1" applyFont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left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23" fillId="14" borderId="13" xfId="0" applyFont="1" applyFill="1" applyBorder="1" applyAlignment="1">
      <alignment horizontal="center" vertical="center" wrapText="1"/>
    </xf>
    <xf numFmtId="4" fontId="23" fillId="24" borderId="13" xfId="0" applyNumberFormat="1" applyFont="1" applyFill="1" applyBorder="1" applyAlignment="1">
      <alignment horizontal="center" vertical="center" wrapText="1"/>
    </xf>
    <xf numFmtId="4" fontId="24" fillId="25" borderId="13" xfId="0" applyNumberFormat="1" applyFont="1" applyFill="1" applyBorder="1" applyAlignment="1">
      <alignment horizontal="center" vertical="center" wrapText="1"/>
    </xf>
    <xf numFmtId="4" fontId="24" fillId="25" borderId="13" xfId="0" applyNumberFormat="1" applyFont="1" applyFill="1" applyBorder="1" applyAlignment="1">
      <alignment horizontal="left" vertical="center" wrapText="1"/>
    </xf>
    <xf numFmtId="0" fontId="24" fillId="25" borderId="15" xfId="0" applyFont="1" applyFill="1" applyBorder="1" applyAlignment="1">
      <alignment vertical="center" wrapText="1"/>
    </xf>
    <xf numFmtId="4" fontId="24" fillId="25" borderId="15" xfId="0" applyNumberFormat="1" applyFont="1" applyFill="1" applyBorder="1" applyAlignment="1">
      <alignment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" fontId="26" fillId="0" borderId="13" xfId="0" applyNumberFormat="1" applyFont="1" applyBorder="1" applyAlignment="1">
      <alignment horizontal="center" vertical="center" wrapText="1"/>
    </xf>
    <xf numFmtId="4" fontId="24" fillId="25" borderId="13" xfId="0" applyNumberFormat="1" applyFont="1" applyFill="1" applyBorder="1" applyAlignment="1">
      <alignment vertical="center" wrapText="1"/>
    </xf>
    <xf numFmtId="0" fontId="24" fillId="25" borderId="15" xfId="0" applyFont="1" applyFill="1" applyBorder="1" applyAlignment="1">
      <alignment horizontal="justify" vertical="center"/>
    </xf>
    <xf numFmtId="49" fontId="24" fillId="25" borderId="13" xfId="0" applyNumberFormat="1" applyFont="1" applyFill="1" applyBorder="1" applyAlignment="1">
      <alignment horizontal="center" vertical="center" wrapText="1"/>
    </xf>
    <xf numFmtId="4" fontId="24" fillId="25" borderId="13" xfId="0" applyNumberFormat="1" applyFont="1" applyFill="1" applyBorder="1" applyAlignment="1">
      <alignment horizontal="center" vertical="center"/>
    </xf>
    <xf numFmtId="4" fontId="23" fillId="14" borderId="13" xfId="0" applyNumberFormat="1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4" fontId="24" fillId="25" borderId="15" xfId="0" applyNumberFormat="1" applyFont="1" applyFill="1" applyBorder="1" applyAlignment="1">
      <alignment horizontal="left" vertical="center" wrapText="1"/>
    </xf>
    <xf numFmtId="4" fontId="24" fillId="25" borderId="15" xfId="0" applyNumberFormat="1" applyFont="1" applyFill="1" applyBorder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left" vertical="center" wrapText="1"/>
    </xf>
    <xf numFmtId="0" fontId="24" fillId="25" borderId="16" xfId="0" applyFont="1" applyFill="1" applyBorder="1" applyAlignment="1">
      <alignment vertical="center" wrapText="1"/>
    </xf>
    <xf numFmtId="0" fontId="24" fillId="25" borderId="17" xfId="0" applyFont="1" applyFill="1" applyBorder="1" applyAlignment="1">
      <alignment horizontal="left" vertical="center" wrapText="1"/>
    </xf>
    <xf numFmtId="0" fontId="24" fillId="25" borderId="15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vertical="center" wrapText="1"/>
    </xf>
    <xf numFmtId="4" fontId="24" fillId="25" borderId="16" xfId="0" applyNumberFormat="1" applyFont="1" applyFill="1" applyBorder="1" applyAlignment="1">
      <alignment vertical="center" wrapText="1"/>
    </xf>
    <xf numFmtId="4" fontId="24" fillId="25" borderId="18" xfId="0" applyNumberFormat="1" applyFont="1" applyFill="1" applyBorder="1" applyAlignment="1">
      <alignment horizontal="left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0" fontId="24" fillId="25" borderId="17" xfId="0" applyFont="1" applyFill="1" applyBorder="1" applyAlignment="1">
      <alignment vertical="center" wrapText="1"/>
    </xf>
    <xf numFmtId="49" fontId="24" fillId="25" borderId="13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" fontId="24" fillId="25" borderId="19" xfId="0" applyNumberFormat="1" applyFont="1" applyFill="1" applyBorder="1" applyAlignment="1">
      <alignment horizontal="center" vertical="center" wrapText="1"/>
    </xf>
    <xf numFmtId="4" fontId="24" fillId="25" borderId="19" xfId="0" applyNumberFormat="1" applyFont="1" applyFill="1" applyBorder="1" applyAlignment="1">
      <alignment vertical="center" wrapText="1"/>
    </xf>
    <xf numFmtId="0" fontId="26" fillId="25" borderId="20" xfId="0" applyFont="1" applyFill="1" applyBorder="1" applyAlignment="1">
      <alignment vertical="center" wrapText="1"/>
    </xf>
    <xf numFmtId="0" fontId="26" fillId="25" borderId="21" xfId="0" applyFont="1" applyFill="1" applyBorder="1" applyAlignment="1">
      <alignment vertical="center" wrapText="1"/>
    </xf>
    <xf numFmtId="4" fontId="24" fillId="25" borderId="22" xfId="0" applyNumberFormat="1" applyFont="1" applyFill="1" applyBorder="1" applyAlignment="1">
      <alignment horizontal="center" vertical="center" wrapText="1"/>
    </xf>
    <xf numFmtId="4" fontId="24" fillId="25" borderId="23" xfId="0" applyNumberFormat="1" applyFont="1" applyFill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4" fontId="23" fillId="18" borderId="13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wrapText="1"/>
    </xf>
    <xf numFmtId="0" fontId="1" fillId="21" borderId="10" xfId="0" applyFont="1" applyFill="1" applyBorder="1" applyAlignment="1">
      <alignment horizontal="center" vertical="center" wrapText="1"/>
    </xf>
    <xf numFmtId="0" fontId="1" fillId="21" borderId="11" xfId="0" applyFont="1" applyFill="1" applyBorder="1" applyAlignment="1">
      <alignment horizontal="center" vertical="center" wrapText="1"/>
    </xf>
    <xf numFmtId="0" fontId="1" fillId="21" borderId="12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21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21" borderId="10" xfId="0" applyNumberFormat="1" applyFont="1" applyFill="1" applyBorder="1" applyAlignment="1">
      <alignment horizontal="center" vertical="center" wrapText="1"/>
    </xf>
    <xf numFmtId="4" fontId="1" fillId="21" borderId="11" xfId="0" applyNumberFormat="1" applyFont="1" applyFill="1" applyBorder="1" applyAlignment="1">
      <alignment horizontal="center" vertical="center" wrapText="1"/>
    </xf>
    <xf numFmtId="4" fontId="1" fillId="21" borderId="12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1" fillId="18" borderId="13" xfId="0" applyFont="1" applyFill="1" applyBorder="1" applyAlignment="1">
      <alignment horizontal="center" vertical="center" wrapText="1"/>
    </xf>
    <xf numFmtId="4" fontId="2" fillId="14" borderId="13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4" fontId="1" fillId="24" borderId="13" xfId="0" applyNumberFormat="1" applyFont="1" applyFill="1" applyBorder="1" applyAlignment="1">
      <alignment horizontal="center" vertical="center" wrapText="1"/>
    </xf>
    <xf numFmtId="0" fontId="23" fillId="6" borderId="25" xfId="0" applyFont="1" applyFill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wrapText="1"/>
    </xf>
    <xf numFmtId="0" fontId="23" fillId="21" borderId="10" xfId="0" applyFont="1" applyFill="1" applyBorder="1" applyAlignment="1">
      <alignment horizontal="center" vertical="center" wrapText="1"/>
    </xf>
    <xf numFmtId="0" fontId="23" fillId="21" borderId="11" xfId="0" applyFont="1" applyFill="1" applyBorder="1" applyAlignment="1">
      <alignment horizontal="center" vertical="center" wrapText="1"/>
    </xf>
    <xf numFmtId="0" fontId="23" fillId="21" borderId="12" xfId="0" applyFont="1" applyFill="1" applyBorder="1" applyAlignment="1">
      <alignment horizontal="center" vertical="center" wrapText="1"/>
    </xf>
    <xf numFmtId="0" fontId="23" fillId="20" borderId="13" xfId="0" applyFont="1" applyFill="1" applyBorder="1" applyAlignment="1">
      <alignment horizontal="center" vertical="center" wrapText="1"/>
    </xf>
    <xf numFmtId="0" fontId="23" fillId="14" borderId="13" xfId="0" applyFont="1" applyFill="1" applyBorder="1" applyAlignment="1">
      <alignment horizontal="center" vertical="center" wrapText="1"/>
    </xf>
    <xf numFmtId="0" fontId="23" fillId="21" borderId="1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" fontId="23" fillId="21" borderId="10" xfId="0" applyNumberFormat="1" applyFont="1" applyFill="1" applyBorder="1" applyAlignment="1">
      <alignment horizontal="center" vertical="center" wrapText="1"/>
    </xf>
    <xf numFmtId="4" fontId="23" fillId="21" borderId="11" xfId="0" applyNumberFormat="1" applyFont="1" applyFill="1" applyBorder="1" applyAlignment="1">
      <alignment horizontal="center" vertical="center" wrapText="1"/>
    </xf>
    <xf numFmtId="4" fontId="23" fillId="21" borderId="12" xfId="0" applyNumberFormat="1" applyFont="1" applyFill="1" applyBorder="1" applyAlignment="1">
      <alignment horizontal="center" vertical="center" wrapText="1"/>
    </xf>
    <xf numFmtId="4" fontId="22" fillId="14" borderId="13" xfId="0" applyNumberFormat="1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wrapText="1"/>
    </xf>
    <xf numFmtId="0" fontId="23" fillId="18" borderId="13" xfId="0" applyFont="1" applyFill="1" applyBorder="1" applyAlignment="1">
      <alignment horizontal="center" vertical="center" wrapText="1"/>
    </xf>
    <xf numFmtId="0" fontId="23" fillId="20" borderId="27" xfId="0" applyFont="1" applyFill="1" applyBorder="1" applyAlignment="1">
      <alignment horizontal="center" vertical="center" wrapText="1"/>
    </xf>
    <xf numFmtId="0" fontId="23" fillId="20" borderId="28" xfId="0" applyFont="1" applyFill="1" applyBorder="1" applyAlignment="1">
      <alignment horizontal="center" vertical="center" wrapText="1"/>
    </xf>
    <xf numFmtId="0" fontId="23" fillId="20" borderId="2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82" zoomScaleSheetLayoutView="82" zoomScalePageLayoutView="70" workbookViewId="0" topLeftCell="A1">
      <pane ySplit="2625" topLeftCell="BM1" activePane="bottomLeft" state="split"/>
      <selection pane="topLeft" activeCell="C2" sqref="C2:K2"/>
      <selection pane="bottomLeft" activeCell="D19" sqref="D19"/>
    </sheetView>
  </sheetViews>
  <sheetFormatPr defaultColWidth="9.140625" defaultRowHeight="15"/>
  <cols>
    <col min="1" max="1" width="5.421875" style="1" customWidth="1"/>
    <col min="2" max="2" width="11.57421875" style="1" customWidth="1"/>
    <col min="3" max="3" width="35.28125" style="1" customWidth="1"/>
    <col min="4" max="4" width="30.28125" style="1" customWidth="1"/>
    <col min="5" max="5" width="22.57421875" style="1" customWidth="1"/>
    <col min="6" max="6" width="19.8515625" style="1" customWidth="1"/>
    <col min="7" max="7" width="9.140625" style="2" customWidth="1"/>
    <col min="8" max="8" width="14.57421875" style="1" customWidth="1"/>
    <col min="9" max="9" width="15.28125" style="1" customWidth="1"/>
    <col min="10" max="10" width="13.8515625" style="1" customWidth="1"/>
    <col min="11" max="11" width="14.57421875" style="1" customWidth="1"/>
    <col min="12" max="16384" width="9.140625" style="1" customWidth="1"/>
  </cols>
  <sheetData>
    <row r="1" spans="8:11" ht="23.25" customHeight="1">
      <c r="H1" s="92"/>
      <c r="I1" s="92"/>
      <c r="J1" s="92"/>
      <c r="K1" s="92"/>
    </row>
    <row r="2" spans="3:11" ht="39" customHeight="1" thickBot="1">
      <c r="C2" s="92" t="s">
        <v>63</v>
      </c>
      <c r="D2" s="92"/>
      <c r="E2" s="92"/>
      <c r="F2" s="92"/>
      <c r="G2" s="92"/>
      <c r="H2" s="92"/>
      <c r="I2" s="92"/>
      <c r="J2" s="92"/>
      <c r="K2" s="92"/>
    </row>
    <row r="3" spans="1:11" ht="31.5" customHeight="1" thickBot="1">
      <c r="A3" s="86" t="s">
        <v>24</v>
      </c>
      <c r="B3" s="86" t="s">
        <v>0</v>
      </c>
      <c r="C3" s="86" t="s">
        <v>15</v>
      </c>
      <c r="D3" s="86" t="s">
        <v>30</v>
      </c>
      <c r="E3" s="3"/>
      <c r="F3" s="3"/>
      <c r="G3" s="93" t="s">
        <v>23</v>
      </c>
      <c r="H3" s="91" t="s">
        <v>29</v>
      </c>
      <c r="I3" s="91"/>
      <c r="J3" s="91"/>
      <c r="K3" s="91"/>
    </row>
    <row r="4" spans="1:11" ht="23.25" customHeight="1" thickBot="1">
      <c r="A4" s="87"/>
      <c r="B4" s="87"/>
      <c r="C4" s="87"/>
      <c r="D4" s="87"/>
      <c r="E4" s="4" t="s">
        <v>25</v>
      </c>
      <c r="F4" s="4" t="s">
        <v>27</v>
      </c>
      <c r="G4" s="94"/>
      <c r="H4" s="91" t="s">
        <v>52</v>
      </c>
      <c r="I4" s="91" t="s">
        <v>16</v>
      </c>
      <c r="J4" s="91" t="s">
        <v>21</v>
      </c>
      <c r="K4" s="91" t="s">
        <v>20</v>
      </c>
    </row>
    <row r="5" spans="1:11" ht="24" customHeight="1" thickBot="1">
      <c r="A5" s="88"/>
      <c r="B5" s="88"/>
      <c r="C5" s="88"/>
      <c r="D5" s="88"/>
      <c r="E5" s="5" t="s">
        <v>26</v>
      </c>
      <c r="F5" s="5" t="s">
        <v>26</v>
      </c>
      <c r="G5" s="95"/>
      <c r="H5" s="91"/>
      <c r="I5" s="91"/>
      <c r="J5" s="91"/>
      <c r="K5" s="91"/>
    </row>
    <row r="6" spans="1:11" ht="18.75" customHeight="1" thickBot="1">
      <c r="A6" s="89" t="s">
        <v>1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ht="15.75" customHeight="1" thickBot="1">
      <c r="A7" s="91" t="s">
        <v>2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1" ht="17.25" customHeight="1" hidden="1" thickBot="1">
      <c r="A8" s="6"/>
      <c r="B8" s="7"/>
      <c r="C8" s="8"/>
      <c r="D8" s="8"/>
      <c r="E8" s="8"/>
      <c r="F8" s="8"/>
      <c r="G8" s="9"/>
      <c r="H8" s="9"/>
      <c r="I8" s="9">
        <v>540764.28</v>
      </c>
      <c r="J8" s="9"/>
      <c r="K8" s="9"/>
    </row>
    <row r="9" spans="1:11" ht="15.75" thickBot="1">
      <c r="A9" s="6" t="s">
        <v>11</v>
      </c>
      <c r="B9" s="6" t="s">
        <v>11</v>
      </c>
      <c r="C9" s="6" t="s">
        <v>11</v>
      </c>
      <c r="D9" s="6" t="s">
        <v>11</v>
      </c>
      <c r="E9" s="6"/>
      <c r="F9" s="6"/>
      <c r="G9" s="10"/>
      <c r="H9" s="6" t="s">
        <v>11</v>
      </c>
      <c r="I9" s="6" t="s">
        <v>11</v>
      </c>
      <c r="J9" s="6" t="s">
        <v>11</v>
      </c>
      <c r="K9" s="6" t="s">
        <v>11</v>
      </c>
    </row>
    <row r="10" spans="1:11" ht="15.75" customHeight="1" thickBot="1">
      <c r="A10" s="89" t="s">
        <v>62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1" ht="15.75" thickBot="1">
      <c r="A11" s="7"/>
      <c r="B11" s="7"/>
      <c r="C11" s="8"/>
      <c r="D11" s="8"/>
      <c r="E11" s="8"/>
      <c r="F11" s="8"/>
      <c r="G11" s="9"/>
      <c r="H11" s="9"/>
      <c r="I11" s="9"/>
      <c r="J11" s="9"/>
      <c r="K11" s="9"/>
    </row>
    <row r="12" spans="1:11" ht="15.75" thickBot="1">
      <c r="A12" s="99" t="s">
        <v>17</v>
      </c>
      <c r="B12" s="99"/>
      <c r="C12" s="99"/>
      <c r="D12" s="99"/>
      <c r="E12" s="99"/>
      <c r="F12" s="99"/>
      <c r="G12" s="99"/>
      <c r="H12" s="11"/>
      <c r="I12" s="11"/>
      <c r="J12" s="11"/>
      <c r="K12" s="11"/>
    </row>
    <row r="13" spans="1:11" ht="15.75" customHeight="1" thickBo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1" ht="15.75" customHeight="1" thickBot="1">
      <c r="A14" s="89" t="s">
        <v>3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11" ht="15.75" thickBot="1">
      <c r="A15" s="7"/>
      <c r="B15" s="7"/>
      <c r="C15" s="8"/>
      <c r="D15" s="8"/>
      <c r="E15" s="8"/>
      <c r="F15" s="8"/>
      <c r="G15" s="9"/>
      <c r="H15" s="9"/>
      <c r="I15" s="9"/>
      <c r="J15" s="9"/>
      <c r="K15" s="9"/>
    </row>
    <row r="16" spans="1:11" ht="36" customHeight="1" thickBot="1">
      <c r="A16" s="90" t="s">
        <v>4</v>
      </c>
      <c r="B16" s="90"/>
      <c r="C16" s="90"/>
      <c r="D16" s="90"/>
      <c r="E16" s="90"/>
      <c r="F16" s="90"/>
      <c r="G16" s="90"/>
      <c r="H16" s="13"/>
      <c r="I16" s="13"/>
      <c r="J16" s="13"/>
      <c r="K16" s="13"/>
    </row>
    <row r="17" spans="1:11" ht="15.75" customHeight="1" thickBot="1">
      <c r="A17" s="89" t="s">
        <v>5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1:11" ht="105.75" thickBot="1">
      <c r="A18" s="14">
        <v>1</v>
      </c>
      <c r="B18" s="15" t="s">
        <v>31</v>
      </c>
      <c r="C18" s="16" t="s">
        <v>32</v>
      </c>
      <c r="D18" s="16" t="s">
        <v>33</v>
      </c>
      <c r="E18" s="8" t="s">
        <v>53</v>
      </c>
      <c r="F18" s="8" t="s">
        <v>54</v>
      </c>
      <c r="G18" s="17" t="s">
        <v>37</v>
      </c>
      <c r="H18" s="9">
        <f>SUM(I18:K18)</f>
        <v>5727796.000000001</v>
      </c>
      <c r="I18" s="9">
        <v>4858316.57</v>
      </c>
      <c r="J18" s="9">
        <v>744613.48</v>
      </c>
      <c r="K18" s="9">
        <v>124865.95</v>
      </c>
    </row>
    <row r="19" spans="1:11" ht="30.75" thickBot="1">
      <c r="A19" s="14">
        <v>2</v>
      </c>
      <c r="B19" s="18" t="s">
        <v>34</v>
      </c>
      <c r="C19" s="19" t="s">
        <v>35</v>
      </c>
      <c r="D19" s="19" t="s">
        <v>36</v>
      </c>
      <c r="E19" s="8" t="s">
        <v>56</v>
      </c>
      <c r="F19" s="8" t="s">
        <v>55</v>
      </c>
      <c r="G19" s="20" t="s">
        <v>38</v>
      </c>
      <c r="H19" s="9">
        <f>SUM(I19:K19)</f>
        <v>1460318</v>
      </c>
      <c r="I19" s="9">
        <v>1238641.73</v>
      </c>
      <c r="J19" s="9">
        <v>189841.34</v>
      </c>
      <c r="K19" s="9">
        <v>31834.93</v>
      </c>
    </row>
    <row r="20" spans="1:11" ht="16.5" customHeight="1" thickBot="1">
      <c r="A20" s="90" t="s">
        <v>6</v>
      </c>
      <c r="B20" s="90"/>
      <c r="C20" s="90"/>
      <c r="D20" s="90"/>
      <c r="E20" s="90"/>
      <c r="F20" s="90"/>
      <c r="G20" s="90"/>
      <c r="H20" s="98">
        <f>I20+J20+K20</f>
        <v>7188114.000000001</v>
      </c>
      <c r="I20" s="98">
        <f>SUM(I18:I19)</f>
        <v>6096958.300000001</v>
      </c>
      <c r="J20" s="98">
        <f>SUM(J18:J19)</f>
        <v>934454.82</v>
      </c>
      <c r="K20" s="98">
        <f>SUM(K18:K19)</f>
        <v>156700.88</v>
      </c>
    </row>
    <row r="21" spans="1:11" ht="15.75" thickBot="1">
      <c r="A21" s="90"/>
      <c r="B21" s="90"/>
      <c r="C21" s="90"/>
      <c r="D21" s="90"/>
      <c r="E21" s="90"/>
      <c r="F21" s="90"/>
      <c r="G21" s="90"/>
      <c r="H21" s="98"/>
      <c r="I21" s="98"/>
      <c r="J21" s="98"/>
      <c r="K21" s="98"/>
    </row>
    <row r="22" spans="1:11" ht="15.75" thickBot="1">
      <c r="A22" s="99" t="s">
        <v>18</v>
      </c>
      <c r="B22" s="99"/>
      <c r="C22" s="99"/>
      <c r="D22" s="99"/>
      <c r="E22" s="99"/>
      <c r="F22" s="99"/>
      <c r="G22" s="99"/>
      <c r="H22" s="11">
        <f>H20+H16</f>
        <v>7188114.000000001</v>
      </c>
      <c r="I22" s="11">
        <f>I20+I16</f>
        <v>6096958.300000001</v>
      </c>
      <c r="J22" s="11">
        <f>J20+J16</f>
        <v>934454.82</v>
      </c>
      <c r="K22" s="11">
        <f>K20+K16</f>
        <v>156700.88</v>
      </c>
    </row>
    <row r="23" spans="1:11" ht="15.75" customHeight="1" thickBot="1">
      <c r="A23" s="89" t="s">
        <v>7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1" ht="15.75" customHeight="1" thickBot="1">
      <c r="A24" s="89" t="s">
        <v>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1:11" ht="135.75" thickBot="1">
      <c r="A25" s="7">
        <v>1</v>
      </c>
      <c r="B25" s="15" t="s">
        <v>39</v>
      </c>
      <c r="C25" s="21" t="s">
        <v>40</v>
      </c>
      <c r="D25" s="21" t="s">
        <v>41</v>
      </c>
      <c r="E25" s="8" t="s">
        <v>57</v>
      </c>
      <c r="F25" s="8" t="s">
        <v>58</v>
      </c>
      <c r="G25" s="9">
        <v>90</v>
      </c>
      <c r="H25" s="9">
        <f>SUM(I25:K25)</f>
        <v>1425900</v>
      </c>
      <c r="I25" s="9">
        <v>1209448.38</v>
      </c>
      <c r="J25" s="9">
        <v>185367</v>
      </c>
      <c r="K25" s="9">
        <v>31084.62</v>
      </c>
    </row>
    <row r="26" spans="1:11" ht="30.75" thickBot="1">
      <c r="A26" s="7">
        <v>2</v>
      </c>
      <c r="B26" s="15" t="s">
        <v>42</v>
      </c>
      <c r="C26" s="21" t="s">
        <v>43</v>
      </c>
      <c r="D26" s="21" t="s">
        <v>44</v>
      </c>
      <c r="E26" s="8" t="s">
        <v>59</v>
      </c>
      <c r="F26" s="8" t="s">
        <v>56</v>
      </c>
      <c r="G26" s="9">
        <v>72</v>
      </c>
      <c r="H26" s="9">
        <f>SUM(I26:K26)</f>
        <v>274571.5</v>
      </c>
      <c r="I26" s="9">
        <v>232891.55</v>
      </c>
      <c r="J26" s="9">
        <v>35694.3</v>
      </c>
      <c r="K26" s="9">
        <v>5985.65</v>
      </c>
    </row>
    <row r="27" spans="1:11" ht="27" customHeight="1" thickBot="1">
      <c r="A27" s="90" t="s">
        <v>9</v>
      </c>
      <c r="B27" s="90"/>
      <c r="C27" s="90"/>
      <c r="D27" s="90"/>
      <c r="E27" s="90"/>
      <c r="F27" s="90"/>
      <c r="G27" s="90"/>
      <c r="H27" s="13">
        <f>SUM(H25:H26)</f>
        <v>1700471.5</v>
      </c>
      <c r="I27" s="13">
        <f>SUM(I25:I26)</f>
        <v>1442339.93</v>
      </c>
      <c r="J27" s="13">
        <f>SUM(J25:J26)</f>
        <v>221061.3</v>
      </c>
      <c r="K27" s="13">
        <f>SUM(K25:K26)</f>
        <v>37070.27</v>
      </c>
    </row>
    <row r="28" spans="1:11" ht="15.75" customHeight="1" thickBot="1">
      <c r="A28" s="89" t="s">
        <v>10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1:11" ht="15.75" thickBot="1">
      <c r="A29" s="6" t="s">
        <v>11</v>
      </c>
      <c r="B29" s="6" t="s">
        <v>11</v>
      </c>
      <c r="C29" s="6" t="s">
        <v>11</v>
      </c>
      <c r="D29" s="6" t="s">
        <v>11</v>
      </c>
      <c r="E29" s="6"/>
      <c r="F29" s="6"/>
      <c r="G29" s="10"/>
      <c r="H29" s="6" t="s">
        <v>11</v>
      </c>
      <c r="I29" s="6" t="s">
        <v>11</v>
      </c>
      <c r="J29" s="6" t="s">
        <v>11</v>
      </c>
      <c r="K29" s="6" t="s">
        <v>11</v>
      </c>
    </row>
    <row r="30" spans="1:11" ht="17.25" customHeight="1" thickBot="1">
      <c r="A30" s="90" t="s">
        <v>12</v>
      </c>
      <c r="B30" s="90"/>
      <c r="C30" s="90"/>
      <c r="D30" s="90"/>
      <c r="E30" s="90"/>
      <c r="F30" s="90"/>
      <c r="G30" s="90"/>
      <c r="H30" s="12">
        <v>0</v>
      </c>
      <c r="I30" s="12">
        <v>0</v>
      </c>
      <c r="J30" s="12">
        <v>0</v>
      </c>
      <c r="K30" s="12">
        <v>0</v>
      </c>
    </row>
    <row r="31" spans="1:11" ht="15.75" customHeight="1" thickBot="1">
      <c r="A31" s="89" t="s">
        <v>13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1:11" ht="105.75" thickBot="1">
      <c r="A32" s="7">
        <v>1</v>
      </c>
      <c r="B32" s="15" t="s">
        <v>45</v>
      </c>
      <c r="C32" s="21" t="s">
        <v>46</v>
      </c>
      <c r="D32" s="21" t="s">
        <v>47</v>
      </c>
      <c r="E32" s="8" t="s">
        <v>60</v>
      </c>
      <c r="F32" s="8" t="s">
        <v>56</v>
      </c>
      <c r="G32" s="17" t="s">
        <v>37</v>
      </c>
      <c r="H32" s="9">
        <f>SUM(I32:K32)</f>
        <v>191653.97999999998</v>
      </c>
      <c r="I32" s="15">
        <v>162560.9</v>
      </c>
      <c r="J32" s="9">
        <v>24915.02</v>
      </c>
      <c r="K32" s="9">
        <v>4178.06</v>
      </c>
    </row>
    <row r="33" spans="1:11" ht="30.75" thickBot="1">
      <c r="A33" s="7">
        <v>2</v>
      </c>
      <c r="B33" s="15" t="s">
        <v>48</v>
      </c>
      <c r="C33" s="21" t="s">
        <v>49</v>
      </c>
      <c r="D33" s="21" t="s">
        <v>50</v>
      </c>
      <c r="E33" s="8" t="s">
        <v>56</v>
      </c>
      <c r="F33" s="8" t="s">
        <v>61</v>
      </c>
      <c r="G33" s="17" t="s">
        <v>51</v>
      </c>
      <c r="H33" s="9">
        <f>SUM(I33:K33)</f>
        <v>95358</v>
      </c>
      <c r="I33" s="15">
        <v>80482.15</v>
      </c>
      <c r="J33" s="9">
        <v>12396.54</v>
      </c>
      <c r="K33" s="9">
        <v>2479.31</v>
      </c>
    </row>
    <row r="34" spans="1:11" ht="17.25" customHeight="1" thickBot="1">
      <c r="A34" s="90" t="s">
        <v>14</v>
      </c>
      <c r="B34" s="90"/>
      <c r="C34" s="90"/>
      <c r="D34" s="90"/>
      <c r="E34" s="90"/>
      <c r="F34" s="90"/>
      <c r="G34" s="90"/>
      <c r="H34" s="13">
        <f>SUM(H32:H33)</f>
        <v>287011.98</v>
      </c>
      <c r="I34" s="13">
        <f>SUM(I32:I33)</f>
        <v>243043.05</v>
      </c>
      <c r="J34" s="13">
        <f>SUM(J32:J33)</f>
        <v>37311.56</v>
      </c>
      <c r="K34" s="13">
        <f>SUM(K32:K33)</f>
        <v>6657.370000000001</v>
      </c>
    </row>
    <row r="35" spans="1:11" ht="18" customHeight="1" thickBot="1">
      <c r="A35" s="99" t="s">
        <v>19</v>
      </c>
      <c r="B35" s="99"/>
      <c r="C35" s="99"/>
      <c r="D35" s="99"/>
      <c r="E35" s="99"/>
      <c r="F35" s="99"/>
      <c r="G35" s="99"/>
      <c r="H35" s="100">
        <f>H34+H30+H27</f>
        <v>1987483.48</v>
      </c>
      <c r="I35" s="100">
        <f>I34+I30+I27</f>
        <v>1685382.98</v>
      </c>
      <c r="J35" s="100">
        <f>J34+J30+J27</f>
        <v>258372.86</v>
      </c>
      <c r="K35" s="100">
        <f>K34+K27</f>
        <v>43727.64</v>
      </c>
    </row>
    <row r="36" spans="1:11" ht="15.75" thickBot="1">
      <c r="A36" s="99"/>
      <c r="B36" s="99"/>
      <c r="C36" s="99"/>
      <c r="D36" s="99"/>
      <c r="E36" s="99"/>
      <c r="F36" s="99"/>
      <c r="G36" s="99"/>
      <c r="H36" s="100"/>
      <c r="I36" s="100"/>
      <c r="J36" s="100"/>
      <c r="K36" s="100"/>
    </row>
    <row r="37" spans="1:11" ht="15.75" thickBot="1">
      <c r="A37" s="97" t="s">
        <v>22</v>
      </c>
      <c r="B37" s="97"/>
      <c r="C37" s="97"/>
      <c r="D37" s="97"/>
      <c r="E37" s="97"/>
      <c r="F37" s="97"/>
      <c r="G37" s="97"/>
      <c r="H37" s="22">
        <f>H35+H22+H12</f>
        <v>9175597.48</v>
      </c>
      <c r="I37" s="22">
        <f>I35+I22+I12</f>
        <v>7782341.280000001</v>
      </c>
      <c r="J37" s="22">
        <f>J35+J22+J12</f>
        <v>1192827.68</v>
      </c>
      <c r="K37" s="22">
        <f>K35+K22+K12</f>
        <v>200428.52000000002</v>
      </c>
    </row>
    <row r="38" spans="1:11" ht="15">
      <c r="A38" s="96" t="s">
        <v>28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41" spans="10:11" ht="15">
      <c r="J41" s="23"/>
      <c r="K41" s="23"/>
    </row>
    <row r="43" spans="10:11" ht="15">
      <c r="J43" s="23"/>
      <c r="K43" s="23"/>
    </row>
  </sheetData>
  <sheetProtection/>
  <mergeCells count="40">
    <mergeCell ref="A14:K14"/>
    <mergeCell ref="I35:I36"/>
    <mergeCell ref="A35:G36"/>
    <mergeCell ref="A16:G16"/>
    <mergeCell ref="H35:H36"/>
    <mergeCell ref="A23:K23"/>
    <mergeCell ref="A28:K28"/>
    <mergeCell ref="J35:J36"/>
    <mergeCell ref="K35:K36"/>
    <mergeCell ref="A31:K31"/>
    <mergeCell ref="A24:K24"/>
    <mergeCell ref="A38:K38"/>
    <mergeCell ref="A37:G37"/>
    <mergeCell ref="A10:K10"/>
    <mergeCell ref="H20:H21"/>
    <mergeCell ref="A22:G22"/>
    <mergeCell ref="A34:G34"/>
    <mergeCell ref="I20:I21"/>
    <mergeCell ref="J20:J21"/>
    <mergeCell ref="K20:K21"/>
    <mergeCell ref="A30:G30"/>
    <mergeCell ref="C2:K2"/>
    <mergeCell ref="H1:K1"/>
    <mergeCell ref="H3:K3"/>
    <mergeCell ref="G3:G5"/>
    <mergeCell ref="C3:C5"/>
    <mergeCell ref="D3:D5"/>
    <mergeCell ref="H4:H5"/>
    <mergeCell ref="I4:I5"/>
    <mergeCell ref="J4:J5"/>
    <mergeCell ref="A3:A5"/>
    <mergeCell ref="B3:B5"/>
    <mergeCell ref="A6:K6"/>
    <mergeCell ref="A27:G27"/>
    <mergeCell ref="K4:K5"/>
    <mergeCell ref="A17:K17"/>
    <mergeCell ref="A20:G21"/>
    <mergeCell ref="A7:K7"/>
    <mergeCell ref="A12:G12"/>
    <mergeCell ref="A13:K13"/>
  </mergeCells>
  <printOptions/>
  <pageMargins left="0.25" right="0.25" top="0.75" bottom="0.75" header="0.3" footer="0.3"/>
  <pageSetup horizontalDpi="600" verticalDpi="600" orientation="landscape" paperSize="9" scale="74" r:id="rId3"/>
  <rowBreaks count="1" manualBreakCount="1">
    <brk id="22" max="10" man="1"/>
  </rowBreaks>
  <legacyDrawing r:id="rId2"/>
  <oleObjects>
    <oleObject progId="Word.Picture.8" shapeId="18162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="82" zoomScaleSheetLayoutView="82" workbookViewId="0" topLeftCell="A1">
      <pane ySplit="2940" topLeftCell="BM1" activePane="bottomLeft" state="split"/>
      <selection pane="topLeft" activeCell="A1" sqref="A1"/>
      <selection pane="bottomLeft" activeCell="C3" sqref="C3:C5"/>
    </sheetView>
  </sheetViews>
  <sheetFormatPr defaultColWidth="9.140625" defaultRowHeight="15"/>
  <cols>
    <col min="1" max="1" width="5.421875" style="27" customWidth="1"/>
    <col min="2" max="2" width="10.140625" style="27" customWidth="1"/>
    <col min="3" max="3" width="38.57421875" style="27" customWidth="1"/>
    <col min="4" max="6" width="17.7109375" style="27" customWidth="1"/>
    <col min="7" max="7" width="8.140625" style="28" customWidth="1"/>
    <col min="8" max="8" width="14.57421875" style="27" customWidth="1"/>
    <col min="9" max="9" width="15.28125" style="27" customWidth="1"/>
    <col min="10" max="10" width="13.8515625" style="27" customWidth="1"/>
    <col min="11" max="11" width="14.57421875" style="27" customWidth="1"/>
    <col min="12" max="16384" width="9.140625" style="27" customWidth="1"/>
  </cols>
  <sheetData>
    <row r="1" spans="8:11" ht="23.25" customHeight="1">
      <c r="H1" s="109"/>
      <c r="I1" s="109"/>
      <c r="J1" s="109"/>
      <c r="K1" s="109"/>
    </row>
    <row r="2" spans="3:11" ht="39" customHeight="1" thickBot="1">
      <c r="C2" s="109" t="s">
        <v>64</v>
      </c>
      <c r="D2" s="109"/>
      <c r="E2" s="109"/>
      <c r="F2" s="109"/>
      <c r="G2" s="109"/>
      <c r="H2" s="109"/>
      <c r="I2" s="109"/>
      <c r="J2" s="109"/>
      <c r="K2" s="109"/>
    </row>
    <row r="3" spans="1:11" ht="31.5" customHeight="1" thickBot="1">
      <c r="A3" s="103" t="s">
        <v>24</v>
      </c>
      <c r="B3" s="103" t="s">
        <v>0</v>
      </c>
      <c r="C3" s="103" t="s">
        <v>30</v>
      </c>
      <c r="D3" s="103" t="s">
        <v>15</v>
      </c>
      <c r="E3" s="24"/>
      <c r="F3" s="24"/>
      <c r="G3" s="110" t="s">
        <v>23</v>
      </c>
      <c r="H3" s="108" t="s">
        <v>29</v>
      </c>
      <c r="I3" s="108"/>
      <c r="J3" s="108"/>
      <c r="K3" s="108"/>
    </row>
    <row r="4" spans="1:11" ht="23.25" customHeight="1" thickBot="1">
      <c r="A4" s="104"/>
      <c r="B4" s="104"/>
      <c r="C4" s="104"/>
      <c r="D4" s="104"/>
      <c r="E4" s="25" t="s">
        <v>25</v>
      </c>
      <c r="F4" s="25" t="s">
        <v>27</v>
      </c>
      <c r="G4" s="111"/>
      <c r="H4" s="108" t="s">
        <v>65</v>
      </c>
      <c r="I4" s="108" t="s">
        <v>16</v>
      </c>
      <c r="J4" s="108" t="s">
        <v>21</v>
      </c>
      <c r="K4" s="108" t="s">
        <v>20</v>
      </c>
    </row>
    <row r="5" spans="1:11" ht="29.25" customHeight="1" thickBot="1">
      <c r="A5" s="105"/>
      <c r="B5" s="105"/>
      <c r="C5" s="105"/>
      <c r="D5" s="105"/>
      <c r="E5" s="26" t="s">
        <v>26</v>
      </c>
      <c r="F5" s="26" t="s">
        <v>26</v>
      </c>
      <c r="G5" s="112"/>
      <c r="H5" s="108"/>
      <c r="I5" s="108"/>
      <c r="J5" s="108"/>
      <c r="K5" s="108"/>
    </row>
    <row r="6" spans="1:11" ht="18.75" customHeight="1" thickBot="1">
      <c r="A6" s="106" t="s">
        <v>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15.75" customHeight="1" thickBot="1">
      <c r="A7" s="108" t="s">
        <v>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11" ht="17.25" customHeight="1" hidden="1" thickBot="1">
      <c r="A8" s="29"/>
      <c r="B8" s="32"/>
      <c r="C8" s="33"/>
      <c r="D8" s="33"/>
      <c r="E8" s="33"/>
      <c r="F8" s="33"/>
      <c r="G8" s="34"/>
      <c r="H8" s="34"/>
      <c r="I8" s="34">
        <v>540764.28</v>
      </c>
      <c r="J8" s="34"/>
      <c r="K8" s="34"/>
    </row>
    <row r="9" spans="1:11" ht="66.75" thickBot="1">
      <c r="A9" s="29">
        <v>1</v>
      </c>
      <c r="B9" s="35" t="s">
        <v>66</v>
      </c>
      <c r="C9" s="36" t="s">
        <v>67</v>
      </c>
      <c r="D9" s="36" t="s">
        <v>68</v>
      </c>
      <c r="E9" s="37"/>
      <c r="F9" s="38" t="s">
        <v>69</v>
      </c>
      <c r="G9" s="35">
        <v>82</v>
      </c>
      <c r="H9" s="35">
        <v>586755</v>
      </c>
      <c r="I9" s="39">
        <v>495573.273</v>
      </c>
      <c r="J9" s="39">
        <v>76278.15</v>
      </c>
      <c r="K9" s="39">
        <v>14903.58</v>
      </c>
    </row>
    <row r="10" spans="1:11" ht="25.5" customHeight="1" thickBot="1">
      <c r="A10" s="101" t="s">
        <v>70</v>
      </c>
      <c r="B10" s="102"/>
      <c r="C10" s="102"/>
      <c r="D10" s="102"/>
      <c r="E10" s="102"/>
      <c r="F10" s="102"/>
      <c r="G10" s="30"/>
      <c r="H10" s="40">
        <f>H9</f>
        <v>586755</v>
      </c>
      <c r="I10" s="40">
        <f>I9</f>
        <v>495573.273</v>
      </c>
      <c r="J10" s="40">
        <f>J9</f>
        <v>76278.15</v>
      </c>
      <c r="K10" s="40">
        <f>K9</f>
        <v>14903.58</v>
      </c>
    </row>
    <row r="11" spans="1:11" ht="15.75" customHeight="1" thickBot="1">
      <c r="A11" s="117" t="s">
        <v>162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9"/>
    </row>
    <row r="12" spans="1:11" ht="138.75" customHeight="1" thickBot="1">
      <c r="A12" s="32">
        <v>2</v>
      </c>
      <c r="B12" s="41" t="s">
        <v>71</v>
      </c>
      <c r="C12" s="42" t="s">
        <v>72</v>
      </c>
      <c r="D12" s="42" t="s">
        <v>73</v>
      </c>
      <c r="E12" s="43"/>
      <c r="F12" s="44" t="s">
        <v>74</v>
      </c>
      <c r="G12" s="35">
        <v>68.5</v>
      </c>
      <c r="H12" s="45">
        <v>682821</v>
      </c>
      <c r="I12" s="45">
        <v>576300.92</v>
      </c>
      <c r="J12" s="45">
        <v>88766.73</v>
      </c>
      <c r="K12" s="45">
        <v>17753.35</v>
      </c>
    </row>
    <row r="13" spans="1:11" ht="108" customHeight="1" thickBot="1">
      <c r="A13" s="32">
        <v>3</v>
      </c>
      <c r="B13" s="41" t="s">
        <v>75</v>
      </c>
      <c r="C13" s="42" t="s">
        <v>76</v>
      </c>
      <c r="D13" s="42" t="s">
        <v>77</v>
      </c>
      <c r="E13" s="38" t="s">
        <v>78</v>
      </c>
      <c r="F13" s="43"/>
      <c r="G13" s="35">
        <v>70.5</v>
      </c>
      <c r="H13" s="41">
        <v>445990</v>
      </c>
      <c r="I13" s="45">
        <v>376683.15</v>
      </c>
      <c r="J13" s="45">
        <v>57978.7</v>
      </c>
      <c r="K13" s="45">
        <v>11328.15</v>
      </c>
    </row>
    <row r="14" spans="1:11" ht="135" customHeight="1" thickBot="1">
      <c r="A14" s="32">
        <v>4</v>
      </c>
      <c r="B14" s="41" t="s">
        <v>79</v>
      </c>
      <c r="C14" s="46" t="s">
        <v>80</v>
      </c>
      <c r="D14" s="46" t="s">
        <v>81</v>
      </c>
      <c r="E14" s="43"/>
      <c r="F14" s="44" t="s">
        <v>82</v>
      </c>
      <c r="G14" s="47" t="s">
        <v>51</v>
      </c>
      <c r="H14" s="35">
        <v>805438.41</v>
      </c>
      <c r="I14" s="35">
        <v>680273.28</v>
      </c>
      <c r="J14" s="45">
        <v>104706.99</v>
      </c>
      <c r="K14" s="35">
        <v>20458.14</v>
      </c>
    </row>
    <row r="15" spans="1:11" ht="17.25" customHeight="1" thickBot="1">
      <c r="A15" s="107" t="s">
        <v>83</v>
      </c>
      <c r="B15" s="107"/>
      <c r="C15" s="107"/>
      <c r="D15" s="107"/>
      <c r="E15" s="107"/>
      <c r="F15" s="107"/>
      <c r="G15" s="107"/>
      <c r="H15" s="113">
        <f>H12+H13+H14</f>
        <v>1934249.4100000001</v>
      </c>
      <c r="I15" s="113">
        <f>I12+I13+I14</f>
        <v>1633257.35</v>
      </c>
      <c r="J15" s="113">
        <f>J12+J13+J14</f>
        <v>251452.41999999998</v>
      </c>
      <c r="K15" s="113">
        <f>K12+K13+K14</f>
        <v>49539.64</v>
      </c>
    </row>
    <row r="16" spans="1:11" ht="15.75" customHeight="1" thickBot="1">
      <c r="A16" s="107"/>
      <c r="B16" s="107"/>
      <c r="C16" s="107"/>
      <c r="D16" s="107"/>
      <c r="E16" s="107"/>
      <c r="F16" s="107"/>
      <c r="G16" s="107"/>
      <c r="H16" s="113"/>
      <c r="I16" s="113"/>
      <c r="J16" s="113"/>
      <c r="K16" s="113"/>
    </row>
    <row r="17" spans="1:11" ht="37.5" customHeight="1" thickBot="1">
      <c r="A17" s="114" t="s">
        <v>17</v>
      </c>
      <c r="B17" s="114"/>
      <c r="C17" s="114"/>
      <c r="D17" s="114"/>
      <c r="E17" s="114"/>
      <c r="F17" s="114"/>
      <c r="G17" s="114"/>
      <c r="H17" s="49">
        <f>H10+H15</f>
        <v>2521004.41</v>
      </c>
      <c r="I17" s="49">
        <f>I10+I15</f>
        <v>2128830.623</v>
      </c>
      <c r="J17" s="49">
        <f>J10+J15</f>
        <v>327730.56999999995</v>
      </c>
      <c r="K17" s="49">
        <f>K10+K15</f>
        <v>64443.22</v>
      </c>
    </row>
    <row r="18" spans="1:11" ht="15.75" customHeight="1" thickBot="1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ht="15.75" customHeight="1" thickBot="1">
      <c r="A19" s="106" t="s">
        <v>3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ht="99.75" customHeight="1" thickBot="1">
      <c r="A20" s="32">
        <v>5</v>
      </c>
      <c r="B20" s="50" t="s">
        <v>84</v>
      </c>
      <c r="C20" s="51" t="s">
        <v>85</v>
      </c>
      <c r="D20" s="51" t="s">
        <v>86</v>
      </c>
      <c r="E20" s="52" t="s">
        <v>87</v>
      </c>
      <c r="F20" s="53" t="s">
        <v>88</v>
      </c>
      <c r="G20" s="54" t="s">
        <v>89</v>
      </c>
      <c r="H20" s="50">
        <v>345194</v>
      </c>
      <c r="I20" s="50">
        <v>292793.55</v>
      </c>
      <c r="J20" s="55">
        <v>44875.23</v>
      </c>
      <c r="K20" s="55">
        <v>7525.22</v>
      </c>
    </row>
    <row r="21" spans="1:11" ht="99" customHeight="1" thickBot="1">
      <c r="A21" s="32">
        <v>6</v>
      </c>
      <c r="B21" s="50" t="s">
        <v>90</v>
      </c>
      <c r="C21" s="56" t="s">
        <v>91</v>
      </c>
      <c r="D21" s="51" t="s">
        <v>92</v>
      </c>
      <c r="E21" s="57" t="s">
        <v>93</v>
      </c>
      <c r="F21" s="57" t="s">
        <v>94</v>
      </c>
      <c r="G21" s="58" t="s">
        <v>95</v>
      </c>
      <c r="H21" s="59">
        <v>326356.76</v>
      </c>
      <c r="I21" s="55">
        <v>274139.68</v>
      </c>
      <c r="J21" s="55">
        <v>42426.38</v>
      </c>
      <c r="K21" s="55">
        <v>9790.7</v>
      </c>
    </row>
    <row r="22" spans="1:11" ht="36" customHeight="1" thickBot="1">
      <c r="A22" s="107" t="s">
        <v>4</v>
      </c>
      <c r="B22" s="107"/>
      <c r="C22" s="107"/>
      <c r="D22" s="107"/>
      <c r="E22" s="107"/>
      <c r="F22" s="107"/>
      <c r="G22" s="107"/>
      <c r="H22" s="60">
        <f>H20+H21</f>
        <v>671550.76</v>
      </c>
      <c r="I22" s="60">
        <f>I20+I21</f>
        <v>566933.23</v>
      </c>
      <c r="J22" s="60">
        <f>J20+J21</f>
        <v>87301.61</v>
      </c>
      <c r="K22" s="60">
        <f>K20+K21</f>
        <v>17315.920000000002</v>
      </c>
    </row>
    <row r="23" spans="1:11" ht="15.75" customHeight="1" thickBot="1">
      <c r="A23" s="106" t="s">
        <v>5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39.5" customHeight="1" thickBot="1">
      <c r="A24" s="32">
        <v>7</v>
      </c>
      <c r="B24" s="50" t="s">
        <v>96</v>
      </c>
      <c r="C24" s="51" t="s">
        <v>97</v>
      </c>
      <c r="D24" s="51" t="s">
        <v>98</v>
      </c>
      <c r="E24" s="61" t="s">
        <v>99</v>
      </c>
      <c r="F24" s="62"/>
      <c r="G24" s="54" t="s">
        <v>100</v>
      </c>
      <c r="H24" s="55">
        <f>I24+J24+K24</f>
        <v>1336292.5</v>
      </c>
      <c r="I24" s="55">
        <v>1133441.6</v>
      </c>
      <c r="J24" s="55">
        <v>173717.77</v>
      </c>
      <c r="K24" s="55">
        <v>29133.13</v>
      </c>
    </row>
    <row r="25" spans="1:11" ht="16.5" customHeight="1" thickBot="1">
      <c r="A25" s="107" t="s">
        <v>6</v>
      </c>
      <c r="B25" s="107"/>
      <c r="C25" s="107"/>
      <c r="D25" s="107"/>
      <c r="E25" s="107"/>
      <c r="F25" s="107"/>
      <c r="G25" s="107"/>
      <c r="H25" s="113">
        <f>H24</f>
        <v>1336292.5</v>
      </c>
      <c r="I25" s="113">
        <f>I24</f>
        <v>1133441.6</v>
      </c>
      <c r="J25" s="113">
        <f>J24</f>
        <v>173717.77</v>
      </c>
      <c r="K25" s="113">
        <f>K24</f>
        <v>29133.13</v>
      </c>
    </row>
    <row r="26" spans="1:11" ht="17.25" customHeight="1" thickBot="1">
      <c r="A26" s="107"/>
      <c r="B26" s="107"/>
      <c r="C26" s="107"/>
      <c r="D26" s="107"/>
      <c r="E26" s="107"/>
      <c r="F26" s="107"/>
      <c r="G26" s="107"/>
      <c r="H26" s="113"/>
      <c r="I26" s="113"/>
      <c r="J26" s="113"/>
      <c r="K26" s="113"/>
    </row>
    <row r="27" spans="1:11" ht="33.75" customHeight="1" thickBot="1">
      <c r="A27" s="114" t="s">
        <v>18</v>
      </c>
      <c r="B27" s="114"/>
      <c r="C27" s="114"/>
      <c r="D27" s="114"/>
      <c r="E27" s="114"/>
      <c r="F27" s="114"/>
      <c r="G27" s="114"/>
      <c r="H27" s="49">
        <f>H22+H25</f>
        <v>2007843.26</v>
      </c>
      <c r="I27" s="49">
        <f>I22+I25</f>
        <v>1700374.83</v>
      </c>
      <c r="J27" s="49">
        <f>J22+J25</f>
        <v>261019.38</v>
      </c>
      <c r="K27" s="49">
        <f>K22+K25</f>
        <v>46449.05</v>
      </c>
    </row>
    <row r="28" spans="1:11" ht="15.75" customHeight="1" thickBot="1">
      <c r="A28" s="106" t="s">
        <v>7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5.75" customHeight="1" thickBot="1">
      <c r="A29" s="106" t="s">
        <v>8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1:11" ht="111" customHeight="1" thickBot="1">
      <c r="A30" s="32">
        <v>8</v>
      </c>
      <c r="B30" s="50" t="s">
        <v>101</v>
      </c>
      <c r="C30" s="51" t="s">
        <v>102</v>
      </c>
      <c r="D30" s="51" t="s">
        <v>103</v>
      </c>
      <c r="E30" s="52" t="s">
        <v>104</v>
      </c>
      <c r="F30" s="62"/>
      <c r="G30" s="58" t="s">
        <v>105</v>
      </c>
      <c r="H30" s="50">
        <v>339746</v>
      </c>
      <c r="I30" s="55">
        <v>288173</v>
      </c>
      <c r="J30" s="55">
        <v>44167</v>
      </c>
      <c r="K30" s="55">
        <v>7406</v>
      </c>
    </row>
    <row r="31" spans="1:11" ht="98.25" customHeight="1" thickBot="1">
      <c r="A31" s="32">
        <v>9</v>
      </c>
      <c r="B31" s="50" t="s">
        <v>106</v>
      </c>
      <c r="C31" s="56" t="s">
        <v>107</v>
      </c>
      <c r="D31" s="56" t="s">
        <v>108</v>
      </c>
      <c r="E31" s="53" t="s">
        <v>80</v>
      </c>
      <c r="F31" s="63" t="s">
        <v>109</v>
      </c>
      <c r="G31" s="58" t="s">
        <v>51</v>
      </c>
      <c r="H31" s="55">
        <v>297277</v>
      </c>
      <c r="I31" s="55">
        <v>252150.35</v>
      </c>
      <c r="J31" s="55">
        <v>38646.01</v>
      </c>
      <c r="K31" s="55">
        <v>6480.64</v>
      </c>
    </row>
    <row r="32" spans="1:11" ht="118.5" customHeight="1" thickBot="1">
      <c r="A32" s="32">
        <v>10</v>
      </c>
      <c r="B32" s="64" t="s">
        <v>110</v>
      </c>
      <c r="C32" s="53" t="s">
        <v>111</v>
      </c>
      <c r="D32" s="53" t="s">
        <v>80</v>
      </c>
      <c r="E32" s="65"/>
      <c r="F32" s="61" t="s">
        <v>112</v>
      </c>
      <c r="G32" s="58" t="s">
        <v>113</v>
      </c>
      <c r="H32" s="55">
        <v>1048407.2</v>
      </c>
      <c r="I32" s="55">
        <v>889258.98</v>
      </c>
      <c r="J32" s="55">
        <v>136292.94</v>
      </c>
      <c r="K32" s="55">
        <v>22855.28</v>
      </c>
    </row>
    <row r="33" spans="1:11" ht="106.5" customHeight="1" thickBot="1">
      <c r="A33" s="32">
        <v>11</v>
      </c>
      <c r="B33" s="64" t="s">
        <v>114</v>
      </c>
      <c r="C33" s="53" t="s">
        <v>115</v>
      </c>
      <c r="D33" s="53" t="s">
        <v>116</v>
      </c>
      <c r="E33" s="53" t="s">
        <v>117</v>
      </c>
      <c r="F33" s="33"/>
      <c r="G33" s="58" t="s">
        <v>118</v>
      </c>
      <c r="H33" s="55">
        <v>362389.5</v>
      </c>
      <c r="I33" s="55">
        <v>307378.77</v>
      </c>
      <c r="J33" s="55">
        <v>47110.64</v>
      </c>
      <c r="K33" s="55">
        <v>7900.09</v>
      </c>
    </row>
    <row r="34" spans="1:11" ht="117" customHeight="1" thickBot="1">
      <c r="A34" s="32">
        <v>12</v>
      </c>
      <c r="B34" s="64" t="s">
        <v>119</v>
      </c>
      <c r="C34" s="53" t="s">
        <v>120</v>
      </c>
      <c r="D34" s="53" t="s">
        <v>121</v>
      </c>
      <c r="E34" s="66" t="s">
        <v>122</v>
      </c>
      <c r="F34" s="67" t="s">
        <v>123</v>
      </c>
      <c r="G34" s="58" t="s">
        <v>124</v>
      </c>
      <c r="H34" s="55">
        <v>371230</v>
      </c>
      <c r="I34" s="55">
        <v>314877.29</v>
      </c>
      <c r="J34" s="55">
        <v>48259.9</v>
      </c>
      <c r="K34" s="55">
        <v>8092.81</v>
      </c>
    </row>
    <row r="35" spans="1:11" ht="63" customHeight="1" thickBot="1">
      <c r="A35" s="32">
        <v>13</v>
      </c>
      <c r="B35" s="68" t="s">
        <v>125</v>
      </c>
      <c r="C35" s="53" t="s">
        <v>126</v>
      </c>
      <c r="D35" s="53" t="s">
        <v>127</v>
      </c>
      <c r="E35" s="69" t="s">
        <v>128</v>
      </c>
      <c r="F35" s="33"/>
      <c r="G35" s="58" t="s">
        <v>95</v>
      </c>
      <c r="H35" s="55">
        <v>1496741.36</v>
      </c>
      <c r="I35" s="55">
        <v>1269536.02</v>
      </c>
      <c r="J35" s="55">
        <v>194576.38</v>
      </c>
      <c r="K35" s="55">
        <v>32628.96</v>
      </c>
    </row>
    <row r="36" spans="1:11" ht="153.75" customHeight="1" thickBot="1">
      <c r="A36" s="32">
        <v>14</v>
      </c>
      <c r="B36" s="68" t="s">
        <v>129</v>
      </c>
      <c r="C36" s="52" t="s">
        <v>130</v>
      </c>
      <c r="D36" s="52" t="s">
        <v>131</v>
      </c>
      <c r="E36" s="70" t="s">
        <v>132</v>
      </c>
      <c r="F36" s="71" t="s">
        <v>133</v>
      </c>
      <c r="G36" s="58" t="s">
        <v>134</v>
      </c>
      <c r="H36" s="55">
        <v>1038469.98</v>
      </c>
      <c r="I36" s="55">
        <v>880830.23</v>
      </c>
      <c r="J36" s="55">
        <v>135001.1</v>
      </c>
      <c r="K36" s="55">
        <v>22638.65</v>
      </c>
    </row>
    <row r="37" spans="1:11" ht="27" customHeight="1" thickBot="1">
      <c r="A37" s="107" t="s">
        <v>9</v>
      </c>
      <c r="B37" s="107"/>
      <c r="C37" s="107"/>
      <c r="D37" s="107"/>
      <c r="E37" s="107"/>
      <c r="F37" s="107"/>
      <c r="G37" s="107"/>
      <c r="H37" s="60">
        <f>H30+H31+H32+H33+H34+H35+H36</f>
        <v>4954261.040000001</v>
      </c>
      <c r="I37" s="60">
        <f>I30+I31+I32+I33+I34+I35+I36</f>
        <v>4202204.640000001</v>
      </c>
      <c r="J37" s="60">
        <f>J30+J31+J32+J33+J34+J35+J36</f>
        <v>644053.9700000001</v>
      </c>
      <c r="K37" s="60">
        <f>K30+K31+K32+K33+K34+K35+K36</f>
        <v>108002.43</v>
      </c>
    </row>
    <row r="38" spans="1:11" ht="15.75" customHeight="1" thickBot="1">
      <c r="A38" s="106" t="s">
        <v>10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1:11" ht="15.75" thickBot="1">
      <c r="A39" s="29" t="s">
        <v>11</v>
      </c>
      <c r="B39" s="29" t="s">
        <v>11</v>
      </c>
      <c r="C39" s="29" t="s">
        <v>11</v>
      </c>
      <c r="D39" s="29" t="s">
        <v>11</v>
      </c>
      <c r="E39" s="29"/>
      <c r="F39" s="29"/>
      <c r="G39" s="72"/>
      <c r="H39" s="29" t="s">
        <v>11</v>
      </c>
      <c r="I39" s="29" t="s">
        <v>11</v>
      </c>
      <c r="J39" s="29" t="s">
        <v>11</v>
      </c>
      <c r="K39" s="29" t="s">
        <v>11</v>
      </c>
    </row>
    <row r="40" spans="1:11" ht="17.25" customHeight="1" thickBot="1">
      <c r="A40" s="107" t="s">
        <v>12</v>
      </c>
      <c r="B40" s="107"/>
      <c r="C40" s="107"/>
      <c r="D40" s="107"/>
      <c r="E40" s="107"/>
      <c r="F40" s="107"/>
      <c r="G40" s="107"/>
      <c r="H40" s="48">
        <v>0</v>
      </c>
      <c r="I40" s="48">
        <v>0</v>
      </c>
      <c r="J40" s="48">
        <v>0</v>
      </c>
      <c r="K40" s="48">
        <v>0</v>
      </c>
    </row>
    <row r="41" spans="1:11" ht="15.75" customHeight="1" thickBot="1">
      <c r="A41" s="106" t="s">
        <v>13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ht="109.5" customHeight="1" thickBot="1">
      <c r="A42" s="32">
        <v>15</v>
      </c>
      <c r="B42" s="64" t="s">
        <v>135</v>
      </c>
      <c r="C42" s="53" t="s">
        <v>136</v>
      </c>
      <c r="D42" s="53" t="s">
        <v>137</v>
      </c>
      <c r="E42" s="52" t="s">
        <v>138</v>
      </c>
      <c r="F42" s="62"/>
      <c r="G42" s="58" t="s">
        <v>139</v>
      </c>
      <c r="H42" s="55">
        <v>91787</v>
      </c>
      <c r="I42" s="55">
        <v>77854</v>
      </c>
      <c r="J42" s="55">
        <v>11932</v>
      </c>
      <c r="K42" s="55">
        <v>2001</v>
      </c>
    </row>
    <row r="43" spans="1:11" ht="92.25" customHeight="1" thickBot="1">
      <c r="A43" s="32">
        <v>16</v>
      </c>
      <c r="B43" s="64" t="s">
        <v>140</v>
      </c>
      <c r="C43" s="53" t="s">
        <v>141</v>
      </c>
      <c r="D43" s="53" t="s">
        <v>142</v>
      </c>
      <c r="E43" s="66" t="s">
        <v>143</v>
      </c>
      <c r="F43" s="73" t="s">
        <v>144</v>
      </c>
      <c r="G43" s="74" t="s">
        <v>145</v>
      </c>
      <c r="H43" s="45">
        <v>140960</v>
      </c>
      <c r="I43" s="45">
        <v>119562</v>
      </c>
      <c r="J43" s="45">
        <v>18325</v>
      </c>
      <c r="K43" s="45">
        <v>3073</v>
      </c>
    </row>
    <row r="44" spans="1:11" ht="108.75" customHeight="1" thickBot="1">
      <c r="A44" s="75">
        <v>17</v>
      </c>
      <c r="B44" s="76" t="s">
        <v>146</v>
      </c>
      <c r="C44" s="77" t="s">
        <v>147</v>
      </c>
      <c r="D44" s="77" t="s">
        <v>148</v>
      </c>
      <c r="E44" s="78" t="s">
        <v>149</v>
      </c>
      <c r="F44" s="79" t="s">
        <v>150</v>
      </c>
      <c r="G44" s="58" t="s">
        <v>151</v>
      </c>
      <c r="H44" s="55">
        <v>248520</v>
      </c>
      <c r="I44" s="55">
        <v>210744.96</v>
      </c>
      <c r="J44" s="55">
        <v>32307.6</v>
      </c>
      <c r="K44" s="55">
        <v>5467.44</v>
      </c>
    </row>
    <row r="45" spans="1:11" ht="120" customHeight="1" thickBot="1">
      <c r="A45" s="32">
        <v>18</v>
      </c>
      <c r="B45" s="80" t="s">
        <v>152</v>
      </c>
      <c r="C45" s="53" t="s">
        <v>153</v>
      </c>
      <c r="D45" s="53" t="s">
        <v>154</v>
      </c>
      <c r="E45" s="69"/>
      <c r="F45" s="81" t="s">
        <v>155</v>
      </c>
      <c r="G45" s="74" t="s">
        <v>156</v>
      </c>
      <c r="H45" s="45">
        <v>98148.5</v>
      </c>
      <c r="I45" s="41">
        <v>83249.56</v>
      </c>
      <c r="J45" s="45">
        <v>12759.31</v>
      </c>
      <c r="K45" s="45">
        <v>2139.63</v>
      </c>
    </row>
    <row r="46" spans="1:11" ht="83.25" thickBot="1">
      <c r="A46" s="82">
        <v>19</v>
      </c>
      <c r="B46" s="64" t="s">
        <v>157</v>
      </c>
      <c r="C46" s="53" t="s">
        <v>158</v>
      </c>
      <c r="D46" s="53" t="s">
        <v>159</v>
      </c>
      <c r="E46" s="66" t="s">
        <v>160</v>
      </c>
      <c r="F46" s="83"/>
      <c r="G46" s="58" t="s">
        <v>161</v>
      </c>
      <c r="H46" s="55">
        <v>155642</v>
      </c>
      <c r="I46" s="55">
        <v>132015.54</v>
      </c>
      <c r="J46" s="55">
        <v>20233.46</v>
      </c>
      <c r="K46" s="55">
        <v>3393</v>
      </c>
    </row>
    <row r="47" spans="1:11" ht="17.25" customHeight="1" thickBot="1">
      <c r="A47" s="107" t="s">
        <v>14</v>
      </c>
      <c r="B47" s="107"/>
      <c r="C47" s="107"/>
      <c r="D47" s="107"/>
      <c r="E47" s="107"/>
      <c r="F47" s="107"/>
      <c r="G47" s="107"/>
      <c r="H47" s="60">
        <f>H42+H43+H44+H45+H46</f>
        <v>735057.5</v>
      </c>
      <c r="I47" s="60">
        <f>I42+I43+I44+I45+I46</f>
        <v>623426.0599999999</v>
      </c>
      <c r="J47" s="60">
        <f>J42+J43+J44+J45+J46</f>
        <v>95557.37</v>
      </c>
      <c r="K47" s="60">
        <f>K42+K43+K44+K45+K46</f>
        <v>16074.07</v>
      </c>
    </row>
    <row r="48" spans="1:11" ht="18" customHeight="1" thickBot="1">
      <c r="A48" s="114" t="s">
        <v>19</v>
      </c>
      <c r="B48" s="114"/>
      <c r="C48" s="114"/>
      <c r="D48" s="114"/>
      <c r="E48" s="114"/>
      <c r="F48" s="114"/>
      <c r="G48" s="114"/>
      <c r="H48" s="31">
        <f>H37+H47</f>
        <v>5689318.540000001</v>
      </c>
      <c r="I48" s="31">
        <f>I37+I47</f>
        <v>4825630.7</v>
      </c>
      <c r="J48" s="31">
        <f>J37+J47</f>
        <v>739611.3400000001</v>
      </c>
      <c r="K48" s="31">
        <f>K37+K47</f>
        <v>124076.5</v>
      </c>
    </row>
    <row r="49" spans="1:11" ht="17.25" customHeight="1" thickBot="1">
      <c r="A49" s="114"/>
      <c r="B49" s="114"/>
      <c r="C49" s="114"/>
      <c r="D49" s="114"/>
      <c r="E49" s="114"/>
      <c r="F49" s="114"/>
      <c r="G49" s="114"/>
      <c r="H49" s="31"/>
      <c r="I49" s="31"/>
      <c r="J49" s="31"/>
      <c r="K49" s="31"/>
    </row>
    <row r="50" spans="1:11" ht="40.5" customHeight="1" thickBot="1">
      <c r="A50" s="116" t="s">
        <v>22</v>
      </c>
      <c r="B50" s="116"/>
      <c r="C50" s="116"/>
      <c r="D50" s="116"/>
      <c r="E50" s="116"/>
      <c r="F50" s="116"/>
      <c r="G50" s="116"/>
      <c r="H50" s="84">
        <f>H17+H27+H48</f>
        <v>10218166.21</v>
      </c>
      <c r="I50" s="84">
        <f>I17+I27+I48</f>
        <v>8654836.153</v>
      </c>
      <c r="J50" s="84">
        <f>J17+J27+J48</f>
        <v>1328361.29</v>
      </c>
      <c r="K50" s="84">
        <f>K17+K27+K48</f>
        <v>234968.77000000002</v>
      </c>
    </row>
    <row r="51" spans="1:11" ht="15">
      <c r="A51" s="96" t="s">
        <v>28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</row>
    <row r="54" spans="10:11" ht="15">
      <c r="J54" s="85"/>
      <c r="K54" s="85"/>
    </row>
    <row r="56" spans="10:11" ht="15">
      <c r="J56" s="85"/>
      <c r="K56" s="85"/>
    </row>
  </sheetData>
  <mergeCells count="46">
    <mergeCell ref="A51:K51"/>
    <mergeCell ref="A50:G50"/>
    <mergeCell ref="A11:K11"/>
    <mergeCell ref="H25:H26"/>
    <mergeCell ref="A27:G27"/>
    <mergeCell ref="I48:I49"/>
    <mergeCell ref="A48:G49"/>
    <mergeCell ref="A22:G22"/>
    <mergeCell ref="H48:H49"/>
    <mergeCell ref="A28:K28"/>
    <mergeCell ref="A7:K7"/>
    <mergeCell ref="A15:G16"/>
    <mergeCell ref="A29:K29"/>
    <mergeCell ref="A17:G17"/>
    <mergeCell ref="A18:K18"/>
    <mergeCell ref="J15:J16"/>
    <mergeCell ref="K15:K16"/>
    <mergeCell ref="I15:I16"/>
    <mergeCell ref="A19:K19"/>
    <mergeCell ref="H15:H16"/>
    <mergeCell ref="A41:K41"/>
    <mergeCell ref="A47:G47"/>
    <mergeCell ref="I25:I26"/>
    <mergeCell ref="J25:J26"/>
    <mergeCell ref="K25:K26"/>
    <mergeCell ref="A40:G40"/>
    <mergeCell ref="A38:K38"/>
    <mergeCell ref="C2:K2"/>
    <mergeCell ref="H1:K1"/>
    <mergeCell ref="H3:K3"/>
    <mergeCell ref="G3:G5"/>
    <mergeCell ref="C3:C5"/>
    <mergeCell ref="D3:D5"/>
    <mergeCell ref="H4:H5"/>
    <mergeCell ref="I4:I5"/>
    <mergeCell ref="J4:J5"/>
    <mergeCell ref="A10:G10"/>
    <mergeCell ref="J48:J49"/>
    <mergeCell ref="K48:K49"/>
    <mergeCell ref="A3:A5"/>
    <mergeCell ref="B3:B5"/>
    <mergeCell ref="A6:K6"/>
    <mergeCell ref="A37:G37"/>
    <mergeCell ref="K4:K5"/>
    <mergeCell ref="A23:K23"/>
    <mergeCell ref="A25:G26"/>
  </mergeCells>
  <printOptions/>
  <pageMargins left="0.25" right="0.25" top="0.75" bottom="0.75" header="0.3" footer="0.3"/>
  <pageSetup horizontalDpi="600" verticalDpi="600" orientation="landscape" paperSize="9" scale="80" r:id="rId3"/>
  <rowBreaks count="4" manualBreakCount="4">
    <brk id="17" max="10" man="1"/>
    <brk id="27" max="10" man="1"/>
    <brk id="35" max="10" man="1"/>
    <brk id="40" max="10" man="1"/>
  </rowBreaks>
  <legacyDrawing r:id="rId2"/>
  <oleObjects>
    <oleObject progId="Word.Picture.8" shapeId="52805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 Musat</dc:creator>
  <cp:keywords/>
  <dc:description/>
  <cp:lastModifiedBy>KralevaZ</cp:lastModifiedBy>
  <cp:lastPrinted>2009-12-02T10:21:49Z</cp:lastPrinted>
  <dcterms:created xsi:type="dcterms:W3CDTF">2009-01-15T13:06:57Z</dcterms:created>
  <dcterms:modified xsi:type="dcterms:W3CDTF">2009-12-21T13:07:44Z</dcterms:modified>
  <cp:category/>
  <cp:version/>
  <cp:contentType/>
  <cp:contentStatus/>
</cp:coreProperties>
</file>